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50" windowWidth="17505" windowHeight="12975" activeTab="0"/>
  </bookViews>
  <sheets>
    <sheet name="таб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<sst xmlns="http://schemas.openxmlformats.org/spreadsheetml/2006/main" count="45" uniqueCount="39">
  <si>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№  п/п</t>
  </si>
  <si>
    <t>Затраты в год всего</t>
  </si>
  <si>
    <t>Затраты в расчете на 1 кв. м в месяц</t>
  </si>
  <si>
    <t>руб.</t>
  </si>
  <si>
    <t>1.</t>
  </si>
  <si>
    <t>Содержание придомовой территории и благоустройство</t>
  </si>
  <si>
    <t>в т.ч Содержание придомовой территории</t>
  </si>
  <si>
    <t>из них по статьям затрат:</t>
  </si>
  <si>
    <t>отчисления на з/п  30,2%</t>
  </si>
  <si>
    <t>материалы на содержание прид. территор.</t>
  </si>
  <si>
    <t>2.</t>
  </si>
  <si>
    <t>Содержание мест общего пользования</t>
  </si>
  <si>
    <t>материалы на сан. содержание ж/ф</t>
  </si>
  <si>
    <t>3.</t>
  </si>
  <si>
    <t>Дератизация</t>
  </si>
  <si>
    <t>Техническое  обслуживание внутридомового инженерного оборудования и конструктивных элементов зданий</t>
  </si>
  <si>
    <t>материалы на техническое обслуж.</t>
  </si>
  <si>
    <t>10.</t>
  </si>
  <si>
    <t>Обслуживание электроплит</t>
  </si>
  <si>
    <t xml:space="preserve">Очистка вентканалов </t>
  </si>
  <si>
    <t>Общехозяйственные расходы</t>
  </si>
  <si>
    <t>Всего затраты на содержание и ремонт жилого помещения</t>
  </si>
  <si>
    <r>
      <t xml:space="preserve">Вывоз ТБО </t>
    </r>
    <r>
      <rPr>
        <sz val="12"/>
        <color indexed="8"/>
        <rFont val="Arial Cyr"/>
        <family val="2"/>
      </rPr>
      <t>(вкл. р-ды на захоронение)</t>
    </r>
  </si>
  <si>
    <t>Площадь дома</t>
  </si>
  <si>
    <t>кв. м</t>
  </si>
  <si>
    <t xml:space="preserve">Плата для населения на 1 кв. м </t>
  </si>
  <si>
    <t xml:space="preserve"> руб.</t>
  </si>
  <si>
    <t>Содержание аварийно-диспетчерской службы</t>
  </si>
  <si>
    <t>Услуги управления, РКЦ и паспортного стола</t>
  </si>
  <si>
    <t>Содержание общедомовой телесети</t>
  </si>
  <si>
    <t>Налоги, рентабельность</t>
  </si>
  <si>
    <t>з/п уборщиц ( 1*30000)</t>
  </si>
  <si>
    <t>Охрана (3 человека)</t>
  </si>
  <si>
    <t>механизированная уборка (покупка снегоуб.+тример)</t>
  </si>
  <si>
    <t>ИТОГО</t>
  </si>
  <si>
    <t>заработная плата (1*25000; 0,8*35000; 0,1*45000)</t>
  </si>
  <si>
    <t>з/п дворников (1,5*24000)</t>
  </si>
  <si>
    <t>Содержание лифтов</t>
  </si>
  <si>
    <t xml:space="preserve"> стоимость работ (услуг) управляющей организации по содержанию и техническому ремонту по МКД  ул. Фрунзе, 29 на период с 01.11.2016 г. по 30.06.2017г.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</si>
</sst>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_р_._-;\-* #,##0.000_р_._-;_-* &quot;-&quot;???_р_._-;_-@_-"/>
    <numFmt numFmtId="169" formatCode="_-* #,##0.0_р_._-;\-* #,##0.0_р_._-;_-* &quot;-&quot;??_р_._-;_-@_-"/>
    <numFmt numFmtId="170" formatCode="#,##0.0"/>
    <numFmt numFmtId="171" formatCode="#,##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0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8" fillId="0" borderId="14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4" fillId="0" borderId="0" xfId="0" applyFont="1" applyAlignment="1">
      <alignment/>
    </xf>
    <xf numFmtId="0" fontId="27" fillId="0" borderId="15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7" fillId="0" borderId="15" xfId="0" applyFont="1" applyBorder="1" applyAlignment="1">
      <alignment horizontal="right" wrapText="1"/>
    </xf>
    <xf numFmtId="0" fontId="29" fillId="0" borderId="15" xfId="0" applyFont="1" applyBorder="1" applyAlignment="1">
      <alignment horizontal="right" wrapText="1"/>
    </xf>
    <xf numFmtId="0" fontId="30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0" fontId="28" fillId="0" borderId="15" xfId="0" applyNumberFormat="1" applyFont="1" applyBorder="1" applyAlignment="1">
      <alignment/>
    </xf>
    <xf numFmtId="170" fontId="26" fillId="0" borderId="18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1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170" fontId="26" fillId="0" borderId="15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170" fontId="26" fillId="0" borderId="16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8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4" fontId="28" fillId="0" borderId="15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4" fontId="28" fillId="0" borderId="16" xfId="0" applyNumberFormat="1" applyFont="1" applyBorder="1" applyAlignment="1">
      <alignment wrapText="1"/>
    </xf>
    <xf numFmtId="4" fontId="26" fillId="0" borderId="16" xfId="0" applyNumberFormat="1" applyFont="1" applyBorder="1" applyAlignment="1">
      <alignment wrapText="1"/>
    </xf>
    <xf numFmtId="4" fontId="26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4" fontId="32" fillId="0" borderId="20" xfId="0" applyNumberFormat="1" applyFont="1" applyBorder="1" applyAlignment="1">
      <alignment/>
    </xf>
    <xf numFmtId="4" fontId="0" fillId="0" borderId="20" xfId="60" applyNumberFormat="1" applyFont="1" applyBorder="1" applyAlignment="1">
      <alignment/>
    </xf>
    <xf numFmtId="4" fontId="31" fillId="0" borderId="20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8" fillId="0" borderId="14" xfId="0" applyFont="1" applyBorder="1" applyAlignment="1">
      <alignment wrapText="1"/>
    </xf>
    <xf numFmtId="2" fontId="0" fillId="0" borderId="0" xfId="0" applyNumberFormat="1" applyAlignment="1">
      <alignment/>
    </xf>
    <xf numFmtId="4" fontId="33" fillId="24" borderId="20" xfId="60" applyNumberFormat="1" applyFont="1" applyFill="1" applyBorder="1" applyAlignment="1">
      <alignment/>
    </xf>
    <xf numFmtId="4" fontId="33" fillId="25" borderId="20" xfId="6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1">
      <selection activeCell="D9" sqref="D9"/>
    </sheetView>
  </sheetViews>
  <sheetFormatPr defaultColWidth="9.00390625" defaultRowHeight="12.75"/>
  <cols>
    <col min="1" max="1" width="3.75390625" style="0" customWidth="1"/>
    <col min="2" max="2" width="55.625" style="0" customWidth="1"/>
    <col min="3" max="3" width="12.25390625" style="31" customWidth="1"/>
    <col min="4" max="4" width="14.625" style="0" customWidth="1"/>
    <col min="5" max="5" width="13.25390625" style="0" customWidth="1"/>
    <col min="6" max="6" width="15.875" style="0" customWidth="1"/>
    <col min="8" max="8" width="12.75390625" style="0" customWidth="1"/>
    <col min="9" max="9" width="14.375" style="0" customWidth="1"/>
  </cols>
  <sheetData>
    <row r="1" spans="1:12" ht="9.75" customHeight="1">
      <c r="A1" s="61"/>
      <c r="B1" s="61"/>
      <c r="C1" s="61"/>
      <c r="D1" s="61"/>
      <c r="E1" s="61"/>
      <c r="F1" s="61"/>
      <c r="G1" s="3"/>
      <c r="H1" s="3"/>
      <c r="I1" s="3"/>
      <c r="J1" s="3"/>
      <c r="K1" s="3"/>
      <c r="L1" s="3"/>
    </row>
    <row r="2" spans="1:12" ht="51" customHeight="1">
      <c r="A2" s="2"/>
      <c r="B2" s="60" t="s">
        <v>38</v>
      </c>
      <c r="C2" s="60"/>
      <c r="D2" s="60"/>
      <c r="E2" s="60"/>
      <c r="F2" s="60"/>
      <c r="G2" s="3"/>
      <c r="H2" s="3"/>
      <c r="I2" s="3"/>
      <c r="J2" s="3"/>
      <c r="K2" s="3"/>
      <c r="L2" s="3"/>
    </row>
    <row r="3" spans="2:12" ht="12" customHeight="1" thickBot="1">
      <c r="B3" s="4"/>
      <c r="D3" s="5"/>
      <c r="G3" s="3"/>
      <c r="H3" s="3"/>
      <c r="I3" s="3"/>
      <c r="J3" s="3"/>
      <c r="K3" s="3"/>
      <c r="L3" s="3"/>
    </row>
    <row r="4" spans="4:12" ht="16.5" hidden="1" thickBot="1">
      <c r="D4" s="5"/>
      <c r="G4" s="3"/>
      <c r="H4" s="3"/>
      <c r="I4" s="3"/>
      <c r="J4" s="3"/>
      <c r="K4" s="3"/>
      <c r="L4" s="3"/>
    </row>
    <row r="5" spans="1:12" ht="17.25" customHeight="1" thickTop="1">
      <c r="A5" s="66" t="s">
        <v>0</v>
      </c>
      <c r="B5" s="69"/>
      <c r="C5" s="72" t="s">
        <v>23</v>
      </c>
      <c r="D5" s="62" t="s">
        <v>1</v>
      </c>
      <c r="E5" s="62" t="s">
        <v>2</v>
      </c>
      <c r="F5" s="62" t="s">
        <v>25</v>
      </c>
      <c r="G5" s="3"/>
      <c r="H5" s="3"/>
      <c r="I5" s="3"/>
      <c r="J5" s="3"/>
      <c r="K5" s="3"/>
      <c r="L5" s="3"/>
    </row>
    <row r="6" spans="1:12" ht="54.75" customHeight="1">
      <c r="A6" s="67"/>
      <c r="B6" s="70"/>
      <c r="C6" s="73"/>
      <c r="D6" s="63"/>
      <c r="E6" s="63"/>
      <c r="F6" s="63"/>
      <c r="G6" s="3"/>
      <c r="H6" s="64"/>
      <c r="I6" s="64"/>
      <c r="J6" s="65"/>
      <c r="K6" s="65"/>
      <c r="L6" s="3"/>
    </row>
    <row r="7" spans="1:12" ht="18.75" customHeight="1" thickBot="1">
      <c r="A7" s="68"/>
      <c r="B7" s="71"/>
      <c r="C7" s="32" t="s">
        <v>24</v>
      </c>
      <c r="D7" s="7" t="s">
        <v>26</v>
      </c>
      <c r="E7" s="8" t="s">
        <v>3</v>
      </c>
      <c r="F7" s="8" t="s">
        <v>3</v>
      </c>
      <c r="G7" s="3"/>
      <c r="H7" s="9"/>
      <c r="I7" s="9"/>
      <c r="J7" s="9"/>
      <c r="K7" s="9"/>
      <c r="L7" s="3"/>
    </row>
    <row r="8" spans="1:12" s="13" customFormat="1" ht="15" customHeight="1" thickBot="1" thickTop="1">
      <c r="A8" s="10">
        <v>1</v>
      </c>
      <c r="B8" s="11">
        <v>2</v>
      </c>
      <c r="C8" s="33">
        <v>3</v>
      </c>
      <c r="D8" s="10">
        <v>4</v>
      </c>
      <c r="E8" s="10">
        <v>5</v>
      </c>
      <c r="F8" s="10">
        <v>7</v>
      </c>
      <c r="G8" s="12"/>
      <c r="H8" s="12"/>
      <c r="I8" s="12"/>
      <c r="J8" s="12"/>
      <c r="K8" s="12"/>
      <c r="L8" s="12"/>
    </row>
    <row r="9" spans="1:12" s="20" customFormat="1" ht="33.75" customHeight="1" thickBot="1" thickTop="1">
      <c r="A9" s="18" t="s">
        <v>4</v>
      </c>
      <c r="B9" s="19" t="s">
        <v>5</v>
      </c>
      <c r="C9" s="34">
        <v>8949.9</v>
      </c>
      <c r="D9" s="34">
        <f>D10</f>
        <v>806464</v>
      </c>
      <c r="E9" s="43">
        <f>D9/C9/12</f>
        <v>7.509059691542178</v>
      </c>
      <c r="F9" s="40">
        <f>E9</f>
        <v>7.509059691542178</v>
      </c>
      <c r="G9" s="6"/>
      <c r="H9" s="6"/>
      <c r="I9" s="6"/>
      <c r="J9" s="6"/>
      <c r="K9" s="6"/>
      <c r="L9" s="6"/>
    </row>
    <row r="10" spans="1:12" s="20" customFormat="1" ht="21.75" customHeight="1" thickBot="1" thickTop="1">
      <c r="A10" s="21"/>
      <c r="B10" s="22" t="s">
        <v>6</v>
      </c>
      <c r="C10" s="34">
        <v>8949.9</v>
      </c>
      <c r="D10" s="34">
        <f>D12+D13+D14+D15</f>
        <v>806464</v>
      </c>
      <c r="E10" s="43">
        <f>D10/C10/12</f>
        <v>7.509059691542178</v>
      </c>
      <c r="F10" s="39">
        <f>E10</f>
        <v>7.509059691542178</v>
      </c>
      <c r="G10" s="6"/>
      <c r="H10" s="6"/>
      <c r="I10" s="6"/>
      <c r="J10" s="6"/>
      <c r="K10" s="6"/>
      <c r="L10" s="6"/>
    </row>
    <row r="11" spans="1:12" ht="17.25" customHeight="1" thickTop="1">
      <c r="A11" s="23"/>
      <c r="B11" s="17" t="s">
        <v>7</v>
      </c>
      <c r="C11" s="35"/>
      <c r="D11" s="41"/>
      <c r="E11" s="41"/>
      <c r="F11" s="41"/>
      <c r="G11" s="3"/>
      <c r="H11" s="6"/>
      <c r="I11" s="3"/>
      <c r="J11" s="3"/>
      <c r="K11" s="3"/>
      <c r="L11" s="3"/>
    </row>
    <row r="12" spans="1:12" ht="17.25" customHeight="1">
      <c r="A12" s="23"/>
      <c r="B12" s="17" t="s">
        <v>36</v>
      </c>
      <c r="C12" s="35"/>
      <c r="D12" s="41">
        <v>432000</v>
      </c>
      <c r="E12" s="41"/>
      <c r="F12" s="41"/>
      <c r="G12" s="3"/>
      <c r="H12" s="6"/>
      <c r="I12" s="3"/>
      <c r="J12" s="3"/>
      <c r="K12" s="3"/>
      <c r="L12" s="3"/>
    </row>
    <row r="13" spans="1:12" ht="18" customHeight="1">
      <c r="A13" s="23"/>
      <c r="B13" s="17" t="s">
        <v>8</v>
      </c>
      <c r="C13" s="35"/>
      <c r="D13" s="41">
        <f>D12*0.302</f>
        <v>130464</v>
      </c>
      <c r="E13" s="41"/>
      <c r="F13" s="41"/>
      <c r="G13" s="3"/>
      <c r="H13" s="6"/>
      <c r="I13" s="3"/>
      <c r="J13" s="3"/>
      <c r="K13" s="3"/>
      <c r="L13" s="3"/>
    </row>
    <row r="14" spans="1:12" ht="16.5" customHeight="1">
      <c r="A14" s="23"/>
      <c r="B14" s="17" t="s">
        <v>9</v>
      </c>
      <c r="C14" s="35"/>
      <c r="D14" s="41">
        <v>24000</v>
      </c>
      <c r="E14" s="42"/>
      <c r="F14" s="42"/>
      <c r="G14" s="3"/>
      <c r="H14" s="6"/>
      <c r="I14" s="3"/>
      <c r="J14" s="3"/>
      <c r="K14" s="3"/>
      <c r="L14" s="3"/>
    </row>
    <row r="15" spans="1:12" ht="16.5" customHeight="1">
      <c r="A15" s="23"/>
      <c r="B15" s="17" t="s">
        <v>33</v>
      </c>
      <c r="C15" s="36"/>
      <c r="D15" s="41">
        <v>220000</v>
      </c>
      <c r="E15" s="41"/>
      <c r="F15" s="41"/>
      <c r="G15" s="3"/>
      <c r="H15" s="6"/>
      <c r="I15" s="3"/>
      <c r="J15" s="3"/>
      <c r="K15" s="3"/>
      <c r="L15" s="3"/>
    </row>
    <row r="16" spans="1:12" s="16" customFormat="1" ht="18" customHeight="1">
      <c r="A16" s="24" t="s">
        <v>10</v>
      </c>
      <c r="B16" s="19" t="s">
        <v>11</v>
      </c>
      <c r="C16" s="34">
        <v>8949.9</v>
      </c>
      <c r="D16" s="45">
        <f>D20+D19+D18</f>
        <v>516720</v>
      </c>
      <c r="E16" s="43">
        <f>D16/C16/12</f>
        <v>4.811226941083141</v>
      </c>
      <c r="F16" s="44">
        <f>E16</f>
        <v>4.811226941083141</v>
      </c>
      <c r="G16" s="15"/>
      <c r="H16" s="6"/>
      <c r="I16" s="15"/>
      <c r="J16" s="15"/>
      <c r="K16" s="15"/>
      <c r="L16" s="15"/>
    </row>
    <row r="17" spans="1:12" ht="19.5" customHeight="1">
      <c r="A17" s="24"/>
      <c r="B17" s="17" t="s">
        <v>7</v>
      </c>
      <c r="C17" s="35"/>
      <c r="D17" s="41"/>
      <c r="E17" s="41"/>
      <c r="F17" s="41"/>
      <c r="G17" s="3"/>
      <c r="H17" s="6"/>
      <c r="I17" s="3"/>
      <c r="J17" s="3"/>
      <c r="K17" s="3"/>
      <c r="L17" s="3"/>
    </row>
    <row r="18" spans="1:12" ht="18" customHeight="1">
      <c r="A18" s="24"/>
      <c r="B18" s="17" t="s">
        <v>31</v>
      </c>
      <c r="C18" s="35"/>
      <c r="D18" s="41">
        <v>360000</v>
      </c>
      <c r="E18" s="41"/>
      <c r="F18" s="41"/>
      <c r="G18" s="3"/>
      <c r="H18" s="6"/>
      <c r="I18" s="3"/>
      <c r="J18" s="3"/>
      <c r="K18" s="3"/>
      <c r="L18" s="3"/>
    </row>
    <row r="19" spans="1:12" ht="18.75" customHeight="1">
      <c r="A19" s="24"/>
      <c r="B19" s="17" t="s">
        <v>8</v>
      </c>
      <c r="C19" s="35"/>
      <c r="D19" s="41">
        <f>D18*0.302</f>
        <v>108720</v>
      </c>
      <c r="E19" s="41"/>
      <c r="F19" s="41"/>
      <c r="G19" s="3"/>
      <c r="H19" s="6"/>
      <c r="I19" s="3"/>
      <c r="J19" s="3"/>
      <c r="K19" s="3"/>
      <c r="L19" s="3"/>
    </row>
    <row r="20" spans="1:12" ht="18" customHeight="1">
      <c r="A20" s="24"/>
      <c r="B20" s="17" t="s">
        <v>12</v>
      </c>
      <c r="C20" s="35"/>
      <c r="D20" s="41">
        <v>48000</v>
      </c>
      <c r="E20" s="42"/>
      <c r="F20" s="42"/>
      <c r="G20" s="3"/>
      <c r="H20" s="6"/>
      <c r="I20" s="3"/>
      <c r="J20" s="3"/>
      <c r="K20" s="3"/>
      <c r="L20" s="3"/>
    </row>
    <row r="21" spans="1:12" s="20" customFormat="1" ht="13.5" customHeight="1" hidden="1">
      <c r="A21" s="18" t="s">
        <v>13</v>
      </c>
      <c r="B21" s="17" t="s">
        <v>14</v>
      </c>
      <c r="C21" s="34"/>
      <c r="D21" s="29"/>
      <c r="E21" s="46" t="e">
        <f>D21/C21/12</f>
        <v>#DIV/0!</v>
      </c>
      <c r="F21" s="46" t="e">
        <f>#REF!*1.18</f>
        <v>#REF!</v>
      </c>
      <c r="G21" s="6"/>
      <c r="H21" s="6"/>
      <c r="I21" s="6"/>
      <c r="J21" s="6"/>
      <c r="K21" s="6"/>
      <c r="L21" s="6"/>
    </row>
    <row r="22" spans="1:12" s="20" customFormat="1" ht="62.25" customHeight="1">
      <c r="A22" s="18" t="s">
        <v>13</v>
      </c>
      <c r="B22" s="22" t="s">
        <v>15</v>
      </c>
      <c r="C22" s="34">
        <v>8949.9</v>
      </c>
      <c r="D22" s="45">
        <f>D24+D25+D26</f>
        <v>1018380</v>
      </c>
      <c r="E22" s="43">
        <f>D22/C22/12</f>
        <v>9.482228851719015</v>
      </c>
      <c r="F22" s="47">
        <f>E22</f>
        <v>9.482228851719015</v>
      </c>
      <c r="G22" s="6"/>
      <c r="H22" s="6"/>
      <c r="I22" s="6"/>
      <c r="J22" s="6"/>
      <c r="K22" s="6"/>
      <c r="L22" s="6"/>
    </row>
    <row r="23" spans="1:12" ht="17.25" customHeight="1">
      <c r="A23" s="24"/>
      <c r="B23" s="17" t="s">
        <v>7</v>
      </c>
      <c r="C23" s="35"/>
      <c r="D23" s="41"/>
      <c r="E23" s="41"/>
      <c r="F23" s="41"/>
      <c r="G23" s="3"/>
      <c r="H23" s="6"/>
      <c r="I23" s="3"/>
      <c r="J23" s="3"/>
      <c r="K23" s="3"/>
      <c r="L23" s="3"/>
    </row>
    <row r="24" spans="1:12" ht="32.25" customHeight="1">
      <c r="A24" s="24"/>
      <c r="B24" s="55" t="s">
        <v>35</v>
      </c>
      <c r="C24" s="35"/>
      <c r="D24" s="41">
        <v>690000</v>
      </c>
      <c r="E24" s="41"/>
      <c r="F24" s="41"/>
      <c r="G24" s="3"/>
      <c r="H24" s="6"/>
      <c r="I24" s="3"/>
      <c r="J24" s="3"/>
      <c r="K24" s="3"/>
      <c r="L24" s="3"/>
    </row>
    <row r="25" spans="1:12" ht="17.25" customHeight="1">
      <c r="A25" s="24"/>
      <c r="B25" s="17" t="s">
        <v>8</v>
      </c>
      <c r="C25" s="35"/>
      <c r="D25" s="41">
        <f>D24*0.302</f>
        <v>208380</v>
      </c>
      <c r="E25" s="41"/>
      <c r="F25" s="41"/>
      <c r="G25" s="3"/>
      <c r="H25" s="6"/>
      <c r="I25" s="3"/>
      <c r="J25" s="3"/>
      <c r="K25" s="3"/>
      <c r="L25" s="3"/>
    </row>
    <row r="26" spans="1:12" ht="17.25" customHeight="1">
      <c r="A26" s="24"/>
      <c r="B26" s="17" t="s">
        <v>16</v>
      </c>
      <c r="C26" s="35"/>
      <c r="D26" s="41">
        <v>120000</v>
      </c>
      <c r="E26" s="42"/>
      <c r="F26" s="42"/>
      <c r="G26" s="3"/>
      <c r="H26" s="6"/>
      <c r="I26" s="3"/>
      <c r="J26" s="3"/>
      <c r="K26" s="3"/>
      <c r="L26" s="3"/>
    </row>
    <row r="27" spans="1:12" s="20" customFormat="1" ht="15" customHeight="1" hidden="1">
      <c r="A27" s="18" t="s">
        <v>17</v>
      </c>
      <c r="B27" s="17" t="s">
        <v>18</v>
      </c>
      <c r="C27" s="34"/>
      <c r="D27" s="29"/>
      <c r="E27" s="46" t="e">
        <f aca="true" t="shared" si="0" ref="E27:E33">D27/C27/12</f>
        <v>#DIV/0!</v>
      </c>
      <c r="F27" s="46" t="e">
        <f>#REF!*1.18</f>
        <v>#REF!</v>
      </c>
      <c r="G27" s="6"/>
      <c r="H27" s="6"/>
      <c r="I27" s="6"/>
      <c r="J27" s="6"/>
      <c r="K27" s="6"/>
      <c r="L27" s="6"/>
    </row>
    <row r="28" spans="1:12" s="20" customFormat="1" ht="15" customHeight="1">
      <c r="A28" s="18">
        <v>4</v>
      </c>
      <c r="B28" s="17" t="s">
        <v>29</v>
      </c>
      <c r="C28" s="34">
        <v>8949.9</v>
      </c>
      <c r="D28" s="34">
        <v>66240</v>
      </c>
      <c r="E28" s="46">
        <f t="shared" si="0"/>
        <v>0.6167666677839976</v>
      </c>
      <c r="F28" s="47">
        <f aca="true" t="shared" si="1" ref="F28:F33">E28</f>
        <v>0.6167666677839976</v>
      </c>
      <c r="G28" s="6"/>
      <c r="H28" s="6"/>
      <c r="I28" s="6"/>
      <c r="J28" s="6"/>
      <c r="K28" s="6"/>
      <c r="L28" s="6"/>
    </row>
    <row r="29" spans="1:12" s="20" customFormat="1" ht="18" customHeight="1">
      <c r="A29" s="18">
        <v>5</v>
      </c>
      <c r="B29" s="17" t="s">
        <v>19</v>
      </c>
      <c r="C29" s="34">
        <v>8949.9</v>
      </c>
      <c r="D29" s="45">
        <v>11800</v>
      </c>
      <c r="E29" s="46">
        <f t="shared" si="0"/>
        <v>0.10987087379002373</v>
      </c>
      <c r="F29" s="47">
        <f t="shared" si="1"/>
        <v>0.10987087379002373</v>
      </c>
      <c r="G29" s="6"/>
      <c r="H29" s="6"/>
      <c r="I29" s="6"/>
      <c r="J29" s="6"/>
      <c r="K29" s="6"/>
      <c r="L29" s="6"/>
    </row>
    <row r="30" spans="1:12" s="20" customFormat="1" ht="18.75" customHeight="1">
      <c r="A30" s="18">
        <v>6</v>
      </c>
      <c r="B30" s="17" t="s">
        <v>20</v>
      </c>
      <c r="C30" s="34">
        <v>8949.9</v>
      </c>
      <c r="D30" s="45">
        <v>173800</v>
      </c>
      <c r="E30" s="46">
        <f t="shared" si="0"/>
        <v>1.6182676156530613</v>
      </c>
      <c r="F30" s="47">
        <f t="shared" si="1"/>
        <v>1.6182676156530613</v>
      </c>
      <c r="G30" s="6"/>
      <c r="H30" s="6"/>
      <c r="I30" s="6"/>
      <c r="J30" s="6"/>
      <c r="K30" s="6"/>
      <c r="L30" s="6"/>
    </row>
    <row r="31" spans="1:12" s="20" customFormat="1" ht="19.5" customHeight="1">
      <c r="A31" s="18">
        <v>7</v>
      </c>
      <c r="B31" s="17" t="s">
        <v>27</v>
      </c>
      <c r="C31" s="34">
        <v>8949.9</v>
      </c>
      <c r="D31" s="45">
        <v>58000</v>
      </c>
      <c r="E31" s="46">
        <f t="shared" si="0"/>
        <v>0.5400432779509641</v>
      </c>
      <c r="F31" s="47">
        <f t="shared" si="1"/>
        <v>0.5400432779509641</v>
      </c>
      <c r="G31" s="6"/>
      <c r="H31" s="6"/>
      <c r="I31" s="6"/>
      <c r="J31" s="6"/>
      <c r="K31" s="6"/>
      <c r="L31" s="6"/>
    </row>
    <row r="32" spans="1:12" s="20" customFormat="1" ht="19.5" customHeight="1">
      <c r="A32" s="18">
        <v>8</v>
      </c>
      <c r="B32" s="17" t="s">
        <v>28</v>
      </c>
      <c r="C32" s="34">
        <v>8949.9</v>
      </c>
      <c r="D32" s="34">
        <v>402800</v>
      </c>
      <c r="E32" s="46">
        <f t="shared" si="0"/>
        <v>3.750507454459454</v>
      </c>
      <c r="F32" s="47">
        <f t="shared" si="1"/>
        <v>3.750507454459454</v>
      </c>
      <c r="G32" s="6"/>
      <c r="H32" s="6"/>
      <c r="I32" s="6"/>
      <c r="J32" s="6"/>
      <c r="K32" s="6"/>
      <c r="L32" s="6"/>
    </row>
    <row r="33" spans="1:12" ht="19.5" customHeight="1">
      <c r="A33" s="18">
        <v>9</v>
      </c>
      <c r="B33" s="17" t="s">
        <v>30</v>
      </c>
      <c r="C33" s="34">
        <v>8949.9</v>
      </c>
      <c r="D33" s="34">
        <v>174000</v>
      </c>
      <c r="E33" s="46">
        <f t="shared" si="0"/>
        <v>1.6201298338528922</v>
      </c>
      <c r="F33" s="47">
        <f t="shared" si="1"/>
        <v>1.6201298338528922</v>
      </c>
      <c r="G33" s="3"/>
      <c r="H33" s="6"/>
      <c r="I33" s="3"/>
      <c r="J33" s="3"/>
      <c r="K33" s="3"/>
      <c r="L33" s="3"/>
    </row>
    <row r="34" spans="1:12" s="1" customFormat="1" ht="35.25" customHeight="1" thickBot="1">
      <c r="A34" s="27"/>
      <c r="B34" s="14" t="s">
        <v>21</v>
      </c>
      <c r="C34" s="30"/>
      <c r="D34" s="38">
        <f>D9+D16+D22+D28+D29+D30+D31+D32+D33</f>
        <v>3228204</v>
      </c>
      <c r="E34" s="40"/>
      <c r="F34" s="40">
        <f>F9+F16+F22+F29+F30+F31+F32+F33+F28</f>
        <v>30.058101207834724</v>
      </c>
      <c r="G34" s="28"/>
      <c r="H34" s="6"/>
      <c r="I34" s="28"/>
      <c r="J34" s="28"/>
      <c r="K34" s="28"/>
      <c r="L34" s="28"/>
    </row>
    <row r="35" spans="1:12" ht="16.5" customHeight="1" thickTop="1">
      <c r="A35" s="25"/>
      <c r="B35" s="26" t="s">
        <v>22</v>
      </c>
      <c r="C35" s="37"/>
      <c r="D35" s="48"/>
      <c r="E35" s="47"/>
      <c r="F35" s="47">
        <v>4.04</v>
      </c>
      <c r="G35" s="3"/>
      <c r="H35" s="3"/>
      <c r="I35" s="3"/>
      <c r="J35" s="3"/>
      <c r="K35" s="3"/>
      <c r="L35" s="3"/>
    </row>
    <row r="36" spans="1:6" ht="15.75">
      <c r="A36" s="49"/>
      <c r="B36" s="54" t="s">
        <v>37</v>
      </c>
      <c r="C36" s="50">
        <v>8949.9</v>
      </c>
      <c r="D36" s="51">
        <v>636000</v>
      </c>
      <c r="E36" s="52">
        <f>D36/C36/12</f>
        <v>5.921853875462296</v>
      </c>
      <c r="F36" s="57">
        <f>E36</f>
        <v>5.921853875462296</v>
      </c>
    </row>
    <row r="37" spans="1:6" ht="15.75" customHeight="1">
      <c r="A37" s="49"/>
      <c r="B37" s="59" t="s">
        <v>34</v>
      </c>
      <c r="C37" s="50"/>
      <c r="D37" s="51"/>
      <c r="E37" s="52"/>
      <c r="F37" s="58">
        <f>F34+F35+F36</f>
        <v>40.01995508329702</v>
      </c>
    </row>
    <row r="38" spans="1:6" ht="15.75">
      <c r="A38" s="49"/>
      <c r="B38" s="53" t="s">
        <v>32</v>
      </c>
      <c r="C38" s="50">
        <v>8949.9</v>
      </c>
      <c r="D38" s="51">
        <v>2340000</v>
      </c>
      <c r="E38" s="52">
        <f>D38/12/C38</f>
        <v>21.787952938021654</v>
      </c>
      <c r="F38" s="57">
        <f>E38</f>
        <v>21.787952938021654</v>
      </c>
    </row>
    <row r="41" ht="15.75">
      <c r="F41" s="56"/>
    </row>
  </sheetData>
  <sheetProtection/>
  <mergeCells count="10">
    <mergeCell ref="B2:F2"/>
    <mergeCell ref="A1:F1"/>
    <mergeCell ref="F5:F6"/>
    <mergeCell ref="H6:I6"/>
    <mergeCell ref="J6:K6"/>
    <mergeCell ref="A5:A7"/>
    <mergeCell ref="B5:B7"/>
    <mergeCell ref="C5:C6"/>
    <mergeCell ref="D5:D6"/>
    <mergeCell ref="E5:E6"/>
  </mergeCells>
  <printOptions/>
  <pageMargins left="0.3937007874015748" right="0.3937007874015748" top="0.1968503937007874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Kravecz.T</dc:creator>
  <cp:keywords/>
  <dc:description/>
  <cp:lastModifiedBy>user</cp:lastModifiedBy>
  <cp:lastPrinted>2016-10-15T11:03:12Z</cp:lastPrinted>
  <dcterms:created xsi:type="dcterms:W3CDTF">2015-01-22T11:48:07Z</dcterms:created>
  <dcterms:modified xsi:type="dcterms:W3CDTF">2016-10-15T11:04:37Z</dcterms:modified>
  <cp:category/>
  <cp:version/>
  <cp:contentType/>
  <cp:contentStatus/>
</cp:coreProperties>
</file>